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ate1904="1"/>
  <mc:AlternateContent xmlns:mc="http://schemas.openxmlformats.org/markup-compatibility/2006">
    <mc:Choice Requires="x15">
      <x15ac:absPath xmlns:x15ac="http://schemas.microsoft.com/office/spreadsheetml/2010/11/ac" url="C:\Users\DG89099\Desktop\アップロード\"/>
    </mc:Choice>
  </mc:AlternateContent>
  <xr:revisionPtr revIDLastSave="0" documentId="13_ncr:1_{6850D6B9-17E0-4A6A-AE35-70952C89AF33}" xr6:coauthVersionLast="47" xr6:coauthVersionMax="47" xr10:uidLastSave="{00000000-0000-0000-0000-000000000000}"/>
  <workbookProtection workbookAlgorithmName="SHA-512" workbookHashValue="yi9k/GCsFq7raanv35mkYaizkve3iiXFRjWpSxOkZae7UlcB8ki0a06RJMXGGFD12qfGRug7eVnSGiape3C0Cw==" workbookSaltValue="6YkGGOMdJR/dS1tDBmMx+w==" workbookSpinCount="100000" lockStructure="1"/>
  <bookViews>
    <workbookView xWindow="-120" yWindow="-120" windowWidth="29040" windowHeight="15840" xr2:uid="{00000000-000D-0000-FFFF-FFFF00000000}"/>
  </bookViews>
  <sheets>
    <sheet name="計算シート" sheetId="7" r:id="rId1"/>
    <sheet name="諸元シート" sheetId="8" state="hidden" r:id="rId2"/>
  </sheets>
  <definedNames>
    <definedName name="_xlnm.Print_Area" localSheetId="0">計算シート!$B$1:$G$24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8" l="1"/>
  <c r="D25" i="8" l="1"/>
  <c r="D27" i="8"/>
  <c r="D22" i="8"/>
  <c r="D21" i="8"/>
  <c r="D20" i="8"/>
  <c r="D17" i="8"/>
  <c r="D24" i="8" l="1"/>
  <c r="D23" i="8" s="1"/>
  <c r="D19" i="8"/>
  <c r="D18" i="8" s="1"/>
  <c r="D16" i="8" l="1"/>
  <c r="D20" i="7" s="1"/>
</calcChain>
</file>

<file path=xl/sharedStrings.xml><?xml version="1.0" encoding="utf-8"?>
<sst xmlns="http://schemas.openxmlformats.org/spreadsheetml/2006/main" count="117" uniqueCount="87">
  <si>
    <t>ｍ</t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</si>
  <si>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</si>
  <si>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</si>
  <si>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基</t>
    <rPh sb="0" eb="1">
      <t>キ</t>
    </rPh>
    <phoneticPr fontId="1"/>
  </si>
  <si>
    <t>台</t>
    <rPh sb="0" eb="1">
      <t>ダイ</t>
    </rPh>
    <phoneticPr fontId="1"/>
  </si>
  <si>
    <t>回線</t>
    <rPh sb="0" eb="2">
      <t>カイセン</t>
    </rPh>
    <phoneticPr fontId="1"/>
  </si>
  <si>
    <t>電線防護</t>
    <rPh sb="0" eb="2">
      <t>デンセン</t>
    </rPh>
    <rPh sb="2" eb="4">
      <t>ボウゴ</t>
    </rPh>
    <phoneticPr fontId="1"/>
  </si>
  <si>
    <t>円</t>
    <rPh sb="0" eb="1">
      <t>エン</t>
    </rPh>
    <phoneticPr fontId="1"/>
  </si>
  <si>
    <t>Ⅰ．基本料金</t>
    <rPh sb="2" eb="4">
      <t>キホン</t>
    </rPh>
    <rPh sb="4" eb="6">
      <t>リョウキン</t>
    </rPh>
    <phoneticPr fontId="1"/>
  </si>
  <si>
    <t>Ⅱ．工事料金</t>
    <rPh sb="2" eb="4">
      <t>コウジ</t>
    </rPh>
    <rPh sb="4" eb="6">
      <t>リョウキン</t>
    </rPh>
    <phoneticPr fontId="1"/>
  </si>
  <si>
    <t>Ⅲ．加算料金</t>
    <rPh sb="2" eb="4">
      <t>カサン</t>
    </rPh>
    <rPh sb="4" eb="6">
      <t>リョウキン</t>
    </rPh>
    <phoneticPr fontId="1"/>
  </si>
  <si>
    <t>サービス料金一式</t>
    <rPh sb="4" eb="6">
      <t>リョウキン</t>
    </rPh>
    <rPh sb="6" eb="8">
      <t>イッシキ</t>
    </rPh>
    <phoneticPr fontId="1"/>
  </si>
  <si>
    <t>＜サービス料金表＞</t>
    <rPh sb="5" eb="7">
      <t>リョウキン</t>
    </rPh>
    <rPh sb="7" eb="8">
      <t>ヒョウ</t>
    </rPh>
    <phoneticPr fontId="1"/>
  </si>
  <si>
    <t>入力方法</t>
    <rPh sb="0" eb="2">
      <t>ニュウリョク</t>
    </rPh>
    <rPh sb="2" eb="4">
      <t>ホウホウ</t>
    </rPh>
    <phoneticPr fontId="1"/>
  </si>
  <si>
    <t>選択</t>
    <rPh sb="0" eb="2">
      <t>センタク</t>
    </rPh>
    <phoneticPr fontId="1"/>
  </si>
  <si>
    <t>取付期間(自)</t>
    <rPh sb="0" eb="2">
      <t>トリツケ</t>
    </rPh>
    <rPh sb="2" eb="4">
      <t>キカン</t>
    </rPh>
    <rPh sb="5" eb="6">
      <t>ジ</t>
    </rPh>
    <phoneticPr fontId="1"/>
  </si>
  <si>
    <t>取付期間(至)</t>
    <rPh sb="0" eb="2">
      <t>トリツケ</t>
    </rPh>
    <rPh sb="2" eb="4">
      <t>キカン</t>
    </rPh>
    <rPh sb="5" eb="6">
      <t>イタ</t>
    </rPh>
    <phoneticPr fontId="1"/>
  </si>
  <si>
    <t>取付範囲</t>
    <rPh sb="0" eb="2">
      <t>トリツケ</t>
    </rPh>
    <rPh sb="2" eb="4">
      <t>ハンイ</t>
    </rPh>
    <phoneticPr fontId="1"/>
  </si>
  <si>
    <t>期間</t>
    <rPh sb="0" eb="2">
      <t>キカン</t>
    </rPh>
    <phoneticPr fontId="1"/>
  </si>
  <si>
    <t>Ａ．電線防護料金</t>
    <rPh sb="2" eb="4">
      <t>デンセン</t>
    </rPh>
    <rPh sb="4" eb="6">
      <t>ボウゴ</t>
    </rPh>
    <rPh sb="6" eb="8">
      <t>リョウキン</t>
    </rPh>
    <phoneticPr fontId="1"/>
  </si>
  <si>
    <t>Ｂ．電柱防護料金</t>
    <rPh sb="2" eb="4">
      <t>デンチュウ</t>
    </rPh>
    <rPh sb="4" eb="6">
      <t>ボウゴ</t>
    </rPh>
    <rPh sb="6" eb="8">
      <t>リョウキン</t>
    </rPh>
    <phoneticPr fontId="1"/>
  </si>
  <si>
    <t>Ｃ．機器防護料金</t>
    <rPh sb="2" eb="4">
      <t>キキ</t>
    </rPh>
    <rPh sb="4" eb="6">
      <t>ボウゴ</t>
    </rPh>
    <rPh sb="6" eb="8">
      <t>リョウキン</t>
    </rPh>
    <phoneticPr fontId="1"/>
  </si>
  <si>
    <t>Ｄ．引込線防護料金</t>
    <rPh sb="2" eb="5">
      <t>ヒキコミセン</t>
    </rPh>
    <rPh sb="5" eb="7">
      <t>ボウゴ</t>
    </rPh>
    <rPh sb="7" eb="9">
      <t>リョウキン</t>
    </rPh>
    <phoneticPr fontId="1"/>
  </si>
  <si>
    <t>Ｅ．延長料金</t>
    <rPh sb="2" eb="4">
      <t>エンチョウ</t>
    </rPh>
    <rPh sb="4" eb="6">
      <t>リョウキン</t>
    </rPh>
    <phoneticPr fontId="1"/>
  </si>
  <si>
    <t>Ｆ．立会料金</t>
    <rPh sb="2" eb="4">
      <t>タチアイ</t>
    </rPh>
    <rPh sb="4" eb="6">
      <t>リョウキン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</si>
  <si>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</si>
  <si>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</si>
  <si>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入力箇所</t>
    <rPh sb="0" eb="2">
      <t>ニュウリョク</t>
    </rPh>
    <rPh sb="2" eb="4">
      <t>カショ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</si>
  <si>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</si>
  <si>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</si>
  <si>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</si>
  <si>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</si>
  <si>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ホ</t>
    <phoneticPr fontId="1"/>
  </si>
  <si>
    <t>電柱防護</t>
    <rPh sb="0" eb="2">
      <t>デンチュウ</t>
    </rPh>
    <rPh sb="2" eb="4">
      <t>ボウゴ</t>
    </rPh>
    <phoneticPr fontId="5"/>
  </si>
  <si>
    <t>機器防護</t>
    <rPh sb="0" eb="4">
      <t>キキボウゴ</t>
    </rPh>
    <phoneticPr fontId="5"/>
  </si>
  <si>
    <t>引込線防護</t>
    <rPh sb="0" eb="3">
      <t>ヒキコミセン</t>
    </rPh>
    <rPh sb="3" eb="5">
      <t>ボウゴ</t>
    </rPh>
    <phoneticPr fontId="5"/>
  </si>
  <si>
    <t>現地立会い</t>
    <rPh sb="0" eb="2">
      <t>ゲンチ</t>
    </rPh>
    <rPh sb="2" eb="4">
      <t>タチア</t>
    </rPh>
    <phoneticPr fontId="5"/>
  </si>
  <si>
    <t>ａ．取付範囲(径間)</t>
    <rPh sb="2" eb="4">
      <t>トリツケ</t>
    </rPh>
    <rPh sb="4" eb="6">
      <t>ハンイ</t>
    </rPh>
    <rPh sb="7" eb="9">
      <t>ケイカン</t>
    </rPh>
    <phoneticPr fontId="1"/>
  </si>
  <si>
    <t>ｃ．電柱部分を防護希望</t>
    <rPh sb="2" eb="4">
      <t>デンチュウ</t>
    </rPh>
    <rPh sb="4" eb="6">
      <t>ブブン</t>
    </rPh>
    <rPh sb="7" eb="11">
      <t>ボウゴキボウ</t>
    </rPh>
    <phoneticPr fontId="1"/>
  </si>
  <si>
    <t>ｃ × ロ</t>
  </si>
  <si>
    <t>ｄ．機器部分を防護希望</t>
    <rPh sb="2" eb="4">
      <t>キキ</t>
    </rPh>
    <rPh sb="4" eb="6">
      <t>ブブン</t>
    </rPh>
    <rPh sb="7" eb="9">
      <t>ボウゴ</t>
    </rPh>
    <rPh sb="9" eb="11">
      <t>キボウ</t>
    </rPh>
    <phoneticPr fontId="1"/>
  </si>
  <si>
    <t>ｄ × ハ</t>
  </si>
  <si>
    <t>ｅ．引込線の回線数</t>
    <rPh sb="2" eb="4">
      <t>ヒキコミ</t>
    </rPh>
    <rPh sb="4" eb="5">
      <t>セン</t>
    </rPh>
    <rPh sb="6" eb="9">
      <t>カイセンスウ</t>
    </rPh>
    <phoneticPr fontId="1"/>
  </si>
  <si>
    <t>ｅ × ニ</t>
  </si>
  <si>
    <t>ＦＡＸ</t>
  </si>
  <si>
    <t>申込み</t>
    <rPh sb="0" eb="2">
      <t>モウシコ</t>
    </rPh>
    <phoneticPr fontId="1"/>
  </si>
  <si>
    <r>
      <t>直接</t>
    </r>
    <r>
      <rPr>
        <sz val="9"/>
        <color theme="1"/>
        <rFont val="Meiryo UI"/>
        <family val="3"/>
        <charset val="128"/>
      </rPr>
      <t>(半角数字)</t>
    </r>
    <rPh sb="0" eb="2">
      <t>チョクセツ</t>
    </rPh>
    <rPh sb="3" eb="5">
      <t>ハンカク</t>
    </rPh>
    <rPh sb="5" eb="7">
      <t>スウジ</t>
    </rPh>
    <phoneticPr fontId="1"/>
  </si>
  <si>
    <r>
      <t>直接</t>
    </r>
    <r>
      <rPr>
        <sz val="9"/>
        <color theme="1"/>
        <rFont val="Meiryo UI"/>
        <family val="3"/>
        <charset val="128"/>
      </rPr>
      <t>(日付)</t>
    </r>
    <rPh sb="0" eb="2">
      <t>チョクセツ</t>
    </rPh>
    <rPh sb="3" eb="5">
      <t>ヒヅケ</t>
    </rPh>
    <phoneticPr fontId="1"/>
  </si>
  <si>
    <t>1申込</t>
    <rPh sb="1" eb="3">
      <t>モウシコミ</t>
    </rPh>
    <phoneticPr fontId="1"/>
  </si>
  <si>
    <t>―</t>
    <phoneticPr fontId="1"/>
  </si>
  <si>
    <t>項　目</t>
    <rPh sb="0" eb="1">
      <t>コウ</t>
    </rPh>
    <rPh sb="2" eb="3">
      <t>メ</t>
    </rPh>
    <phoneticPr fontId="1"/>
  </si>
  <si>
    <t>備　考</t>
    <rPh sb="0" eb="1">
      <t>ビ</t>
    </rPh>
    <rPh sb="2" eb="3">
      <t>コウ</t>
    </rPh>
    <phoneticPr fontId="1"/>
  </si>
  <si>
    <t>機器への防護が必要な場合は，必要な機器
の台数を入力下さい</t>
    <rPh sb="0" eb="2">
      <t>キキ</t>
    </rPh>
    <rPh sb="4" eb="6">
      <t>ボウゴ</t>
    </rPh>
    <rPh sb="7" eb="9">
      <t>ヒツヨウ</t>
    </rPh>
    <rPh sb="10" eb="12">
      <t>バアイ</t>
    </rPh>
    <rPh sb="14" eb="16">
      <t>ヒツヨウ</t>
    </rPh>
    <rPh sb="17" eb="19">
      <t>キキ</t>
    </rPh>
    <rPh sb="21" eb="23">
      <t>ダイスウ</t>
    </rPh>
    <rPh sb="24" eb="26">
      <t>ニュウリョク</t>
    </rPh>
    <rPh sb="26" eb="27">
      <t>クダ</t>
    </rPh>
    <phoneticPr fontId="1"/>
  </si>
  <si>
    <t>引込線(電柱から家屋等)への防護が必要な
場合は，引込線の本数を入力ください</t>
    <rPh sb="0" eb="3">
      <t>ヒキコミセン</t>
    </rPh>
    <rPh sb="4" eb="6">
      <t>デンチュウ</t>
    </rPh>
    <rPh sb="8" eb="10">
      <t>カオク</t>
    </rPh>
    <rPh sb="10" eb="11">
      <t>トウ</t>
    </rPh>
    <rPh sb="14" eb="16">
      <t>ボウゴ</t>
    </rPh>
    <rPh sb="17" eb="19">
      <t>ヒツヨウ</t>
    </rPh>
    <rPh sb="21" eb="23">
      <t>バアイ</t>
    </rPh>
    <rPh sb="25" eb="27">
      <t>ヒキコミ</t>
    </rPh>
    <rPh sb="27" eb="28">
      <t>セン</t>
    </rPh>
    <rPh sb="29" eb="31">
      <t>ホンスウ</t>
    </rPh>
    <rPh sb="32" eb="34">
      <t>ニュウリョク</t>
    </rPh>
    <phoneticPr fontId="1"/>
  </si>
  <si>
    <t>現地立会いを希望する場合は，「希望する」
を選択ください</t>
    <rPh sb="0" eb="2">
      <t>ゲンチ</t>
    </rPh>
    <rPh sb="2" eb="4">
      <t>タチア</t>
    </rPh>
    <rPh sb="6" eb="8">
      <t>キボウ</t>
    </rPh>
    <rPh sb="10" eb="12">
      <t>バアイ</t>
    </rPh>
    <rPh sb="15" eb="17">
      <t>キボウ</t>
    </rPh>
    <rPh sb="22" eb="24">
      <t>センタク</t>
    </rPh>
    <phoneticPr fontId="1"/>
  </si>
  <si>
    <t>取付期間を入力下さい
(取付期間が6ヵ月超過する場合に，延長
 料金が加算）</t>
    <rPh sb="0" eb="2">
      <t>トリツケ</t>
    </rPh>
    <rPh sb="2" eb="4">
      <t>キカン</t>
    </rPh>
    <rPh sb="5" eb="7">
      <t>ニュウリョク</t>
    </rPh>
    <rPh sb="7" eb="8">
      <t>クダ</t>
    </rPh>
    <rPh sb="12" eb="14">
      <t>トリツケ</t>
    </rPh>
    <rPh sb="14" eb="16">
      <t>キカン</t>
    </rPh>
    <rPh sb="19" eb="20">
      <t>ゲツ</t>
    </rPh>
    <rPh sb="20" eb="22">
      <t>チョウカ</t>
    </rPh>
    <rPh sb="24" eb="26">
      <t>バアイ</t>
    </rPh>
    <rPh sb="28" eb="30">
      <t>エンチョウ</t>
    </rPh>
    <rPh sb="32" eb="34">
      <t>リョウキン</t>
    </rPh>
    <rPh sb="35" eb="37">
      <t>カサン</t>
    </rPh>
    <phoneticPr fontId="1"/>
  </si>
  <si>
    <t>＜参考＞</t>
    <rPh sb="1" eb="3">
      <t>サンコウ</t>
    </rPh>
    <phoneticPr fontId="1"/>
  </si>
  <si>
    <r>
      <t>【入力項目】　</t>
    </r>
    <r>
      <rPr>
        <sz val="11"/>
        <color rgb="FF0070C0"/>
        <rFont val="Meiryo UI"/>
        <family val="3"/>
        <charset val="128"/>
      </rPr>
      <t>↓下表の入力箇所に防護管等を取付する範囲等を入力ください</t>
    </r>
    <rPh sb="1" eb="3">
      <t>ニュウリョク</t>
    </rPh>
    <rPh sb="3" eb="5">
      <t>コウモク</t>
    </rPh>
    <rPh sb="8" eb="10">
      <t>カヒョウ</t>
    </rPh>
    <rPh sb="11" eb="13">
      <t>ニュウリョク</t>
    </rPh>
    <rPh sb="13" eb="15">
      <t>カショ</t>
    </rPh>
    <rPh sb="16" eb="18">
      <t>ボウゴ</t>
    </rPh>
    <rPh sb="18" eb="19">
      <t>カン</t>
    </rPh>
    <rPh sb="19" eb="20">
      <t>トウ</t>
    </rPh>
    <rPh sb="21" eb="23">
      <t>トリツケ</t>
    </rPh>
    <rPh sb="25" eb="27">
      <t>ハンイ</t>
    </rPh>
    <rPh sb="27" eb="28">
      <t>トウ</t>
    </rPh>
    <rPh sb="29" eb="31">
      <t>ニュウリョク</t>
    </rPh>
    <phoneticPr fontId="1"/>
  </si>
  <si>
    <t xml:space="preserve"> 申込方法</t>
    <rPh sb="1" eb="3">
      <t>モウシコミ</t>
    </rPh>
    <rPh sb="3" eb="5">
      <t>ホウホウ</t>
    </rPh>
    <phoneticPr fontId="1"/>
  </si>
  <si>
    <r>
      <t>サービス料金(概算見積金額)</t>
    </r>
    <r>
      <rPr>
        <vertAlign val="superscript"/>
        <sz val="11"/>
        <color theme="1"/>
        <rFont val="Meiryo UI"/>
        <family val="3"/>
        <charset val="128"/>
      </rPr>
      <t>※1～※3</t>
    </r>
    <rPh sb="4" eb="6">
      <t>リョウキン</t>
    </rPh>
    <rPh sb="7" eb="9">
      <t>ガイサン</t>
    </rPh>
    <rPh sb="9" eb="11">
      <t>ミツ</t>
    </rPh>
    <rPh sb="11" eb="13">
      <t>キンガク</t>
    </rPh>
    <phoneticPr fontId="1"/>
  </si>
  <si>
    <r>
      <t>防護管の取付が必要な距離</t>
    </r>
    <r>
      <rPr>
        <sz val="10"/>
        <color theme="1"/>
        <rFont val="Meiryo UI"/>
        <family val="3"/>
        <charset val="128"/>
      </rPr>
      <t>[m]</t>
    </r>
    <r>
      <rPr>
        <sz val="11"/>
        <color theme="1"/>
        <rFont val="Meiryo UI"/>
        <family val="3"/>
        <charset val="128"/>
      </rPr>
      <t>を入力ください</t>
    </r>
    <rPh sb="0" eb="3">
      <t>ボウゴカン</t>
    </rPh>
    <rPh sb="4" eb="6">
      <t>トリツケ</t>
    </rPh>
    <rPh sb="7" eb="9">
      <t>ヒツヨウ</t>
    </rPh>
    <rPh sb="10" eb="12">
      <t>キョリ</t>
    </rPh>
    <rPh sb="16" eb="18">
      <t>ニュウリョク</t>
    </rPh>
    <phoneticPr fontId="1"/>
  </si>
  <si>
    <t>ヘ</t>
    <phoneticPr fontId="1"/>
  </si>
  <si>
    <t>Ⅰ ＋ Ⅱ ＋ Ⅲ</t>
    <phoneticPr fontId="1"/>
  </si>
  <si>
    <t>Ａ ＋ Ｂ ＋ Ｃ ＋ Ｄ</t>
    <phoneticPr fontId="1"/>
  </si>
  <si>
    <t>Ｅ ＋ Ｆ</t>
    <phoneticPr fontId="1"/>
  </si>
  <si>
    <t>（ ａ × 1.2 ÷ 3 ）× ｂ ÷ 10　･･･　小数点以下第一位繰上げ</t>
    <phoneticPr fontId="1"/>
  </si>
  <si>
    <r>
      <rPr>
        <vertAlign val="superscript"/>
        <sz val="11"/>
        <color theme="1"/>
        <rFont val="BIZ UDゴシック"/>
        <family val="3"/>
        <charset val="128"/>
      </rPr>
      <t xml:space="preserve">*1) </t>
    </r>
    <r>
      <rPr>
        <sz val="11"/>
        <color theme="1"/>
        <rFont val="BIZ UDゴシック"/>
        <family val="3"/>
        <charset val="128"/>
      </rPr>
      <t>電線防護の単位</t>
    </r>
    <rPh sb="4" eb="6">
      <t>デンセン</t>
    </rPh>
    <rPh sb="6" eb="8">
      <t>ボウゴ</t>
    </rPh>
    <rPh sb="9" eb="11">
      <t>タンイ</t>
    </rPh>
    <phoneticPr fontId="1"/>
  </si>
  <si>
    <r>
      <t>電線防護の単位</t>
    </r>
    <r>
      <rPr>
        <vertAlign val="superscript"/>
        <sz val="11"/>
        <color theme="1"/>
        <rFont val="BIZ UDゴシック"/>
        <family val="3"/>
        <charset val="128"/>
      </rPr>
      <t>*1</t>
    </r>
    <r>
      <rPr>
        <sz val="11"/>
        <color theme="1"/>
        <rFont val="BIZ UDゴシック"/>
        <family val="3"/>
        <charset val="128"/>
      </rPr>
      <t xml:space="preserve"> × イ</t>
    </r>
    <phoneticPr fontId="1"/>
  </si>
  <si>
    <t xml:space="preserve"> ｆ．現地立会い</t>
    <rPh sb="3" eb="5">
      <t>ゲンチ</t>
    </rPh>
    <rPh sb="5" eb="7">
      <t>タチア</t>
    </rPh>
    <phoneticPr fontId="1"/>
  </si>
  <si>
    <t>ｆ × ホ</t>
    <phoneticPr fontId="1"/>
  </si>
  <si>
    <r>
      <rPr>
        <vertAlign val="superscript"/>
        <sz val="11"/>
        <color theme="1"/>
        <rFont val="BIZ UDゴシック"/>
        <family val="3"/>
        <charset val="128"/>
      </rPr>
      <t xml:space="preserve">*2) </t>
    </r>
    <r>
      <rPr>
        <sz val="11"/>
        <color theme="1"/>
        <rFont val="BIZ UDゴシック"/>
        <family val="3"/>
        <charset val="128"/>
      </rPr>
      <t>取付期間超過月数</t>
    </r>
    <rPh sb="4" eb="6">
      <t>トリツケ</t>
    </rPh>
    <rPh sb="6" eb="8">
      <t>キカン</t>
    </rPh>
    <rPh sb="8" eb="10">
      <t>チョウカ</t>
    </rPh>
    <rPh sb="10" eb="11">
      <t>ツキ</t>
    </rPh>
    <rPh sb="11" eb="12">
      <t>スウ</t>
    </rPh>
    <phoneticPr fontId="1"/>
  </si>
  <si>
    <r>
      <t>（ 電線防護の単位*1 ＋ ｃ ＋ ｄ ＋ ｅ ） × 取付期間超過月数</t>
    </r>
    <r>
      <rPr>
        <vertAlign val="superscript"/>
        <sz val="11"/>
        <rFont val="BIZ UDゴシック"/>
        <family val="3"/>
        <charset val="128"/>
      </rPr>
      <t>*2</t>
    </r>
    <r>
      <rPr>
        <sz val="11"/>
        <rFont val="BIZ UDゴシック"/>
        <family val="3"/>
        <charset val="128"/>
      </rPr>
      <t xml:space="preserve"> × ヘ</t>
    </r>
    <phoneticPr fontId="1"/>
  </si>
  <si>
    <t>円</t>
    <rPh sb="0" eb="1">
      <t>エン</t>
    </rPh>
    <phoneticPr fontId="1"/>
  </si>
  <si>
    <t>－</t>
    <phoneticPr fontId="1"/>
  </si>
  <si>
    <t>取付期間が６ヶ月超過するごとに１単位を適用</t>
    <rPh sb="8" eb="10">
      <t>チョウカ</t>
    </rPh>
    <rPh sb="16" eb="18">
      <t>タンイ</t>
    </rPh>
    <rPh sb="19" eb="21">
      <t>テキヨウ</t>
    </rPh>
    <phoneticPr fontId="1"/>
  </si>
  <si>
    <r>
      <t>【防護管取付サービス料金・概算見積金額</t>
    </r>
    <r>
      <rPr>
        <sz val="11"/>
        <color theme="1"/>
        <rFont val="Meiryo UI"/>
        <family val="3"/>
        <charset val="128"/>
      </rPr>
      <t>(税込)</t>
    </r>
    <r>
      <rPr>
        <sz val="12"/>
        <color theme="1"/>
        <rFont val="Meiryo UI"/>
        <family val="3"/>
        <charset val="128"/>
      </rPr>
      <t>】</t>
    </r>
    <rPh sb="1" eb="3">
      <t>ボウゴ</t>
    </rPh>
    <rPh sb="3" eb="4">
      <t>カン</t>
    </rPh>
    <rPh sb="4" eb="6">
      <t>トリツケ</t>
    </rPh>
    <rPh sb="10" eb="12">
      <t>リョウキン</t>
    </rPh>
    <rPh sb="13" eb="15">
      <t>ガイサン</t>
    </rPh>
    <rPh sb="15" eb="17">
      <t>ミツ</t>
    </rPh>
    <rPh sb="17" eb="19">
      <t>キンガク</t>
    </rPh>
    <rPh sb="20" eb="22">
      <t>ゼイコ</t>
    </rPh>
    <phoneticPr fontId="1"/>
  </si>
  <si>
    <t>ＷＥＢ</t>
    <phoneticPr fontId="1"/>
  </si>
  <si>
    <t>WEB申込，またはFAX申込を選択ください</t>
    <rPh sb="3" eb="5">
      <t>モウシコミ</t>
    </rPh>
    <rPh sb="12" eb="14">
      <t>モウシコミ</t>
    </rPh>
    <rPh sb="15" eb="17">
      <t>センタク</t>
    </rPh>
    <phoneticPr fontId="1"/>
  </si>
  <si>
    <t>本</t>
    <rPh sb="0" eb="1">
      <t>ホン</t>
    </rPh>
    <phoneticPr fontId="1"/>
  </si>
  <si>
    <t>ｂ．電線本数</t>
    <rPh sb="2" eb="4">
      <t>デンセン</t>
    </rPh>
    <rPh sb="4" eb="6">
      <t>ホンスウ</t>
    </rPh>
    <phoneticPr fontId="1"/>
  </si>
  <si>
    <t>電柱部分の防護が必要な場合は，必要な
電柱の本数を入力下さい</t>
    <rPh sb="0" eb="2">
      <t>デンチュウ</t>
    </rPh>
    <rPh sb="2" eb="4">
      <t>ブブン</t>
    </rPh>
    <rPh sb="5" eb="7">
      <t>ボウゴ</t>
    </rPh>
    <rPh sb="8" eb="10">
      <t>ヒツヨウ</t>
    </rPh>
    <rPh sb="11" eb="13">
      <t>バアイ</t>
    </rPh>
    <rPh sb="15" eb="17">
      <t>ヒツヨウ</t>
    </rPh>
    <rPh sb="19" eb="21">
      <t>デンチュウ</t>
    </rPh>
    <rPh sb="22" eb="24">
      <t>ホンスウ</t>
    </rPh>
    <rPh sb="25" eb="27">
      <t>ニュウリョク</t>
    </rPh>
    <rPh sb="27" eb="28">
      <t>クダ</t>
    </rPh>
    <phoneticPr fontId="1"/>
  </si>
  <si>
    <t>＜注意事項＞
　※2　時間外や休日，または深夜での工事が必要となった場合は，別途加算料金（時間外・休日割増：工事料金×25％，
　　　　深夜割増：工事料金×130％）が発生いたします。　⇒サービス料金表をご確認下さい。(https://hts.co.jp/ewpp/ewpp.html)
　※3　本概算見積計算シートがアップデートされている可能性があります。　⇒下記ＵＲＬで最新版を確認してご使用下ください
　　　　 (https://hts.co.jp/ewpp/ewpp.html)</t>
    <rPh sb="3" eb="5">
      <t>ジコウ</t>
    </rPh>
    <rPh sb="11" eb="14">
      <t>ジカンガイ</t>
    </rPh>
    <rPh sb="15" eb="17">
      <t>キュウジツ</t>
    </rPh>
    <rPh sb="21" eb="23">
      <t>シンヤ</t>
    </rPh>
    <rPh sb="25" eb="27">
      <t>コウジ</t>
    </rPh>
    <rPh sb="28" eb="30">
      <t>ヒツヨウ</t>
    </rPh>
    <rPh sb="34" eb="36">
      <t>バアイ</t>
    </rPh>
    <rPh sb="38" eb="40">
      <t>ベット</t>
    </rPh>
    <rPh sb="40" eb="42">
      <t>カサン</t>
    </rPh>
    <rPh sb="42" eb="44">
      <t>リョウキン</t>
    </rPh>
    <rPh sb="84" eb="86">
      <t>ハッセイ</t>
    </rPh>
    <rPh sb="149" eb="150">
      <t>ホン</t>
    </rPh>
    <rPh sb="150" eb="152">
      <t>ガイサン</t>
    </rPh>
    <rPh sb="152" eb="154">
      <t>ミツ</t>
    </rPh>
    <rPh sb="182" eb="184">
      <t>カキ</t>
    </rPh>
    <rPh sb="188" eb="191">
      <t>サイシンバン</t>
    </rPh>
    <rPh sb="192" eb="194">
      <t>カクニン</t>
    </rPh>
    <rPh sb="197" eb="199">
      <t>シヨウ</t>
    </rPh>
    <rPh sb="199" eb="200">
      <t>クダ</t>
    </rPh>
    <phoneticPr fontId="1"/>
  </si>
  <si>
    <t>高圧線や低圧線を含めた電線の数量
を入力ください</t>
    <rPh sb="0" eb="3">
      <t>コウアツセン</t>
    </rPh>
    <rPh sb="4" eb="7">
      <t>テイアツセン</t>
    </rPh>
    <rPh sb="8" eb="9">
      <t>フク</t>
    </rPh>
    <rPh sb="11" eb="13">
      <t>デンセン</t>
    </rPh>
    <rPh sb="14" eb="16">
      <t>スウリョウ</t>
    </rPh>
    <rPh sb="18" eb="20">
      <t>ニュウリョク</t>
    </rPh>
    <phoneticPr fontId="1"/>
  </si>
  <si>
    <t>(ver2.1：2025/04/30)</t>
    <phoneticPr fontId="1"/>
  </si>
  <si>
    <t>防護管取付サービス料金　概算見積計算ツール</t>
    <rPh sb="0" eb="2">
      <t>ボウゴ</t>
    </rPh>
    <rPh sb="2" eb="3">
      <t>カン</t>
    </rPh>
    <rPh sb="3" eb="5">
      <t>トリツケ</t>
    </rPh>
    <rPh sb="9" eb="11">
      <t>リョウキン</t>
    </rPh>
    <rPh sb="12" eb="14">
      <t>ガイサン</t>
    </rPh>
    <rPh sb="14" eb="16">
      <t>ミツ</t>
    </rPh>
    <rPh sb="16" eb="18">
      <t>ケイサン</t>
    </rPh>
    <phoneticPr fontId="1"/>
  </si>
  <si>
    <r>
      <t>・下表の入力箇所に防護管等の取付範囲等を入力いただくと，防護管取付サービス料金の「概算見積額</t>
    </r>
    <r>
      <rPr>
        <vertAlign val="superscript"/>
        <sz val="11"/>
        <color theme="1"/>
        <rFont val="Meiryo UI"/>
        <family val="3"/>
        <charset val="128"/>
      </rPr>
      <t>※1</t>
    </r>
    <r>
      <rPr>
        <sz val="11"/>
        <color theme="1"/>
        <rFont val="Meiryo UI"/>
        <family val="3"/>
        <charset val="128"/>
      </rPr>
      <t>」を計算します。
　＜注意事項＞
　　　※1　入力値を基にした「概算見積額」のため，工事現場の状況や工事時間帯等によっては見積額が変わります。
　　　　　　本概算見積計算シートではお申込みはできませんので，防護管申込システムからお早めにお申込みください。
　　　　　（お申込みから防護管等の取付までに3週間以上を必要とします）</t>
    </r>
    <rPh sb="1" eb="3">
      <t>カヒョウ</t>
    </rPh>
    <rPh sb="4" eb="6">
      <t>ニュウリョク</t>
    </rPh>
    <rPh sb="6" eb="8">
      <t>カショ</t>
    </rPh>
    <rPh sb="9" eb="11">
      <t>ボウゴ</t>
    </rPh>
    <rPh sb="11" eb="12">
      <t>カン</t>
    </rPh>
    <rPh sb="12" eb="13">
      <t>トウ</t>
    </rPh>
    <rPh sb="14" eb="16">
      <t>トリツケ</t>
    </rPh>
    <rPh sb="16" eb="18">
      <t>ハンイ</t>
    </rPh>
    <rPh sb="18" eb="19">
      <t>トウ</t>
    </rPh>
    <rPh sb="20" eb="22">
      <t>ニュウリョク</t>
    </rPh>
    <rPh sb="28" eb="30">
      <t>ボウゴ</t>
    </rPh>
    <rPh sb="30" eb="31">
      <t>カン</t>
    </rPh>
    <rPh sb="31" eb="33">
      <t>トリツケ</t>
    </rPh>
    <rPh sb="37" eb="39">
      <t>リョウキン</t>
    </rPh>
    <rPh sb="41" eb="43">
      <t>ガイサン</t>
    </rPh>
    <rPh sb="43" eb="45">
      <t>ミツ</t>
    </rPh>
    <rPh sb="50" eb="52">
      <t>ケイサン</t>
    </rPh>
    <rPh sb="59" eb="61">
      <t>チュウイ</t>
    </rPh>
    <rPh sb="61" eb="63">
      <t>ジコウ</t>
    </rPh>
    <rPh sb="71" eb="73">
      <t>ニュウリョク</t>
    </rPh>
    <rPh sb="73" eb="74">
      <t>チ</t>
    </rPh>
    <rPh sb="75" eb="76">
      <t>モト</t>
    </rPh>
    <rPh sb="80" eb="82">
      <t>ガイサン</t>
    </rPh>
    <rPh sb="82" eb="84">
      <t>ミツ</t>
    </rPh>
    <rPh sb="84" eb="85">
      <t>ガク</t>
    </rPh>
    <rPh sb="90" eb="92">
      <t>コウジ</t>
    </rPh>
    <rPh sb="92" eb="94">
      <t>ゲンバ</t>
    </rPh>
    <rPh sb="95" eb="97">
      <t>ジョウキョウ</t>
    </rPh>
    <rPh sb="98" eb="100">
      <t>コウジ</t>
    </rPh>
    <rPh sb="100" eb="103">
      <t>ジカンタイ</t>
    </rPh>
    <rPh sb="103" eb="104">
      <t>トウ</t>
    </rPh>
    <rPh sb="109" eb="111">
      <t>ミツモリ</t>
    </rPh>
    <rPh sb="111" eb="112">
      <t>ガク</t>
    </rPh>
    <rPh sb="113" eb="114">
      <t>カ</t>
    </rPh>
    <rPh sb="126" eb="127">
      <t>ホン</t>
    </rPh>
    <rPh sb="127" eb="129">
      <t>ガイサン</t>
    </rPh>
    <rPh sb="129" eb="131">
      <t>ミツ</t>
    </rPh>
    <rPh sb="131" eb="133">
      <t>ケイサン</t>
    </rPh>
    <rPh sb="139" eb="140">
      <t>モウ</t>
    </rPh>
    <rPh sb="140" eb="141">
      <t>コ</t>
    </rPh>
    <rPh sb="151" eb="153">
      <t>ボウゴ</t>
    </rPh>
    <rPh sb="153" eb="154">
      <t>カン</t>
    </rPh>
    <rPh sb="154" eb="156">
      <t>モウシコミ</t>
    </rPh>
    <rPh sb="183" eb="185">
      <t>モウシコ</t>
    </rPh>
    <rPh sb="188" eb="190">
      <t>ボウゴ</t>
    </rPh>
    <rPh sb="190" eb="191">
      <t>カン</t>
    </rPh>
    <rPh sb="191" eb="192">
      <t>トウ</t>
    </rPh>
    <rPh sb="193" eb="195">
      <t>トリツケ</t>
    </rPh>
    <rPh sb="199" eb="203">
      <t>シュウカンイジョウ</t>
    </rPh>
    <rPh sb="204" eb="206">
      <t>ヒツヨウ</t>
    </rPh>
    <phoneticPr fontId="1"/>
  </si>
  <si>
    <t>　←概算見積額になりますので，
　　お早めにお申込みください</t>
    <rPh sb="2" eb="4">
      <t>ガイサン</t>
    </rPh>
    <rPh sb="4" eb="6">
      <t>ミツ</t>
    </rPh>
    <rPh sb="6" eb="7">
      <t>ガク</t>
    </rPh>
    <rPh sb="20" eb="21">
      <t>ハヤ</t>
    </rPh>
    <rPh sb="24" eb="26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</si>
</sst>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vertAlign val="superscript"/>
      <sz val="11"/>
      <color theme="1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vertAlign val="superscript"/>
      <sz val="10"/>
      <color theme="1"/>
      <name val="BIZ UD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u/>
      <sz val="16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sz val="11"/>
      <name val="BIZ UDゴシック"/>
      <family val="3"/>
      <charset val="128"/>
    </font>
    <font>
      <vertAlign val="superscript"/>
      <sz val="11"/>
      <name val="BIZ UDゴシック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FF0000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6" fillId="4" borderId="7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177" fontId="6" fillId="0" borderId="1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Fill="1" applyBorder="1">
      <alignment vertical="center"/>
    </xf>
    <xf numFmtId="0" fontId="6" fillId="4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 applyProtection="1">
      <alignment horizontal="center" vertical="center" shrinkToFit="1"/>
      <protection locked="0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0" fontId="8" fillId="3" borderId="26" xfId="0" applyFont="1" applyFill="1" applyBorder="1" applyAlignment="1" applyProtection="1">
      <alignment horizontal="center" vertical="center" shrinkToFit="1"/>
      <protection locked="0"/>
    </xf>
    <xf numFmtId="14" fontId="8" fillId="3" borderId="18" xfId="0" applyNumberFormat="1" applyFont="1" applyFill="1" applyBorder="1" applyAlignment="1" applyProtection="1">
      <alignment horizontal="center" vertical="center" shrinkToFit="1"/>
      <protection locked="0"/>
    </xf>
    <xf numFmtId="14" fontId="8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7" fillId="0" borderId="0" xfId="0" applyFont="1" applyAlignment="1"/>
    <xf numFmtId="177" fontId="2" fillId="0" borderId="0" xfId="0" applyNumberFormat="1" applyFont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17" fillId="0" borderId="1" xfId="0" applyNumberFormat="1" applyFont="1" applyBorder="1" applyProtection="1">
      <alignment vertical="center"/>
      <protection locked="0"/>
    </xf>
    <xf numFmtId="0" fontId="8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vertical="center"/>
    </xf>
    <xf numFmtId="0" fontId="12" fillId="0" borderId="0" xfId="0" applyFont="1" applyProtection="1">
      <alignment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center" indent="1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 indent="1"/>
    </xf>
    <xf numFmtId="0" fontId="8" fillId="0" borderId="16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 indent="1"/>
    </xf>
    <xf numFmtId="0" fontId="8" fillId="0" borderId="19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left" vertical="center" wrapText="1" indent="1"/>
    </xf>
    <xf numFmtId="0" fontId="8" fillId="0" borderId="20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 indent="1"/>
    </xf>
    <xf numFmtId="0" fontId="8" fillId="0" borderId="23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left" vertical="center" wrapText="1" indent="1"/>
    </xf>
    <xf numFmtId="0" fontId="8" fillId="0" borderId="24" xfId="0" applyFont="1" applyBorder="1" applyAlignment="1" applyProtection="1">
      <alignment horizontal="left" vertical="center"/>
    </xf>
    <xf numFmtId="0" fontId="8" fillId="0" borderId="25" xfId="0" applyFont="1" applyBorder="1" applyAlignment="1" applyProtection="1">
      <alignment horizontal="left" vertical="center" indent="1"/>
    </xf>
    <xf numFmtId="0" fontId="8" fillId="0" borderId="27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left" vertical="center" wrapText="1" indent="1"/>
    </xf>
    <xf numFmtId="0" fontId="8" fillId="0" borderId="3" xfId="0" applyFont="1" applyFill="1" applyBorder="1" applyAlignment="1" applyProtection="1">
      <alignment horizontal="left" vertical="center" indent="1"/>
    </xf>
    <xf numFmtId="0" fontId="8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 indent="1"/>
    </xf>
    <xf numFmtId="0" fontId="8" fillId="0" borderId="28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56" fontId="8" fillId="0" borderId="0" xfId="0" applyNumberFormat="1" applyFont="1" applyProtection="1">
      <alignment vertical="center"/>
    </xf>
    <xf numFmtId="0" fontId="20" fillId="4" borderId="3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/>
    </xf>
    <xf numFmtId="0" fontId="8" fillId="0" borderId="2" xfId="0" applyFont="1" applyBorder="1" applyAlignment="1" applyProtection="1">
      <alignment horizontal="left" vertical="center" wrapText="1" indent="1"/>
    </xf>
    <xf numFmtId="0" fontId="0" fillId="0" borderId="11" xfId="0" applyBorder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vertical="top" wrapText="1"/>
    </xf>
    <xf numFmtId="0" fontId="8" fillId="0" borderId="35" xfId="0" applyFont="1" applyBorder="1" applyAlignment="1" applyProtection="1">
      <alignment vertical="top"/>
    </xf>
    <xf numFmtId="0" fontId="8" fillId="0" borderId="36" xfId="0" applyFont="1" applyBorder="1" applyAlignment="1" applyProtection="1">
      <alignment vertical="top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33" xfId="0" applyFont="1" applyFill="1" applyBorder="1" applyAlignment="1" applyProtection="1">
      <alignment horizontal="left" vertical="center"/>
    </xf>
    <xf numFmtId="176" fontId="19" fillId="4" borderId="31" xfId="0" applyNumberFormat="1" applyFont="1" applyFill="1" applyBorder="1" applyAlignment="1" applyProtection="1">
      <alignment horizontal="right" vertical="center"/>
    </xf>
    <xf numFmtId="176" fontId="19" fillId="4" borderId="33" xfId="0" applyNumberFormat="1" applyFont="1" applyFill="1" applyBorder="1" applyAlignment="1" applyProtection="1">
      <alignment horizontal="right" vertical="center"/>
    </xf>
    <xf numFmtId="0" fontId="6" fillId="4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17" fillId="0" borderId="1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560294</xdr:colOff>
      <xdr:row>23</xdr:row>
      <xdr:rowOff>986120</xdr:rowOff>
    </xdr:from>
    <xdr:to>
      <xdr:col>6</xdr:col>
      <xdr:colOff>2711823</xdr:colOff>
      <xdr:row>23</xdr:row>
      <xdr:rowOff>2897182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5009029" y="9995649"/>
          <a:ext cx="2823882" cy="1911062"/>
          <a:chOff x="5109882" y="8258736"/>
          <a:chExt cx="3236491" cy="2123971"/>
        </a:xfrm>
      </xdr:grpSpPr>
      <xdr:pic>
        <xdr:nvPicPr>
          <xdr:cNvPr id="20" name="図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109882" y="8258736"/>
            <a:ext cx="3236491" cy="1843739"/>
          </a:xfrm>
          <a:prstGeom prst="rect">
            <a:avLst/>
          </a:prstGeom>
        </xdr:spPr>
      </xdr:pic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5600913" y="9439351"/>
            <a:ext cx="809784" cy="66312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6192462" y="8896704"/>
            <a:ext cx="950645" cy="4176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6205817" y="10060718"/>
            <a:ext cx="421278" cy="32198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5800024" y="9937523"/>
            <a:ext cx="950645" cy="4176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6424430" y="9620737"/>
            <a:ext cx="809784" cy="66312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6" name="角丸四角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945169">
            <a:off x="5838217" y="9282441"/>
            <a:ext cx="1293570" cy="194223"/>
          </a:xfrm>
          <a:prstGeom prst="roundRect">
            <a:avLst/>
          </a:prstGeom>
          <a:solidFill>
            <a:srgbClr val="FD4133">
              <a:alpha val="25098"/>
            </a:srgbClr>
          </a:solidFill>
          <a:ln w="9525">
            <a:solidFill>
              <a:srgbClr val="FF00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</xdr:grpSp>
    <xdr:clientData/>
  </xdr:twoCellAnchor>
  <xdr:oneCellAnchor>
    <xdr:from>
      <xdr:col>6</xdr:col>
      <xdr:colOff>727658</xdr:colOff>
      <xdr:row>23</xdr:row>
      <xdr:rowOff>1453683</xdr:rowOff>
    </xdr:from>
    <xdr:ext cx="1190830" cy="305587"/>
    <xdr:sp macro="" textlink="">
      <xdr:nvSpPr>
        <xdr:cNvPr id="27" name="テキスト ボックス 1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826334" y="10216683"/>
          <a:ext cx="1190830" cy="305587"/>
        </a:xfrm>
        <a:prstGeom prst="rect">
          <a:avLst/>
        </a:prstGeom>
        <a:noFill/>
      </xdr:spPr>
      <xdr:txBody>
        <a:bodyPr vertOverflow="clip" horzOverflow="clip" wrap="non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e.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引込線：◯回線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1591106</xdr:colOff>
      <xdr:row>23</xdr:row>
      <xdr:rowOff>158509</xdr:rowOff>
    </xdr:from>
    <xdr:ext cx="4276294" cy="538472"/>
    <xdr:sp macro="" textlink="">
      <xdr:nvSpPr>
        <xdr:cNvPr id="7" name="テキスト ボックス 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95931" y="9216784"/>
          <a:ext cx="4276294" cy="538472"/>
        </a:xfrm>
        <a:prstGeom prst="rect">
          <a:avLst/>
        </a:prstGeom>
        <a:noFill/>
      </xdr:spPr>
      <xdr:txBody>
        <a:bodyPr vertOverflow="clip" horzOverflow="clip" wrap="squar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a.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取付範囲：◯◯ｍ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b.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電線本数：高圧線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◯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本 </a:t>
          </a:r>
          <a:r>
            <a:rPr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+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 低圧線</a:t>
          </a:r>
          <a:r>
            <a:rPr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×◯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本　（電線本数の計）</a:t>
          </a:r>
          <a:endParaRPr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99897</xdr:colOff>
      <xdr:row>23</xdr:row>
      <xdr:rowOff>433210</xdr:rowOff>
    </xdr:from>
    <xdr:ext cx="827269" cy="538472"/>
    <xdr:sp macro="" textlink="">
      <xdr:nvSpPr>
        <xdr:cNvPr id="8" name="テキスト ボックス 3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90397" y="9196210"/>
          <a:ext cx="827269" cy="538472"/>
        </a:xfrm>
        <a:prstGeom prst="rect">
          <a:avLst/>
        </a:prstGeom>
        <a:noFill/>
      </xdr:spPr>
      <xdr:txBody>
        <a:bodyPr vertOverflow="clip" horzOverflow="clip" wrap="non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ｃ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電柱部分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　：◯基</a:t>
          </a:r>
          <a:endParaRPr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569315</xdr:colOff>
      <xdr:row>23</xdr:row>
      <xdr:rowOff>649942</xdr:rowOff>
    </xdr:from>
    <xdr:to>
      <xdr:col>5</xdr:col>
      <xdr:colOff>44821</xdr:colOff>
      <xdr:row>23</xdr:row>
      <xdr:rowOff>2907770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1073580" y="9659471"/>
          <a:ext cx="3419976" cy="2257828"/>
          <a:chOff x="1073580" y="9412942"/>
          <a:chExt cx="3397565" cy="2257828"/>
        </a:xfrm>
      </xdr:grpSpPr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GrpSpPr/>
        </xdr:nvGrpSpPr>
        <xdr:grpSpPr>
          <a:xfrm>
            <a:off x="1073580" y="9412942"/>
            <a:ext cx="3397565" cy="2257828"/>
            <a:chOff x="5152521" y="5927913"/>
            <a:chExt cx="3052304" cy="2246621"/>
          </a:xfrm>
        </xdr:grpSpPr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5152521" y="5927913"/>
              <a:ext cx="3052304" cy="2246621"/>
              <a:chOff x="3849554" y="4783853"/>
              <a:chExt cx="2240456" cy="1487440"/>
            </a:xfrm>
          </xdr:grpSpPr>
          <xdr:pic>
            <xdr:nvPicPr>
              <xdr:cNvPr id="13" name="図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/>
              <a:stretch>
                <a:fillRect/>
              </a:stretch>
            </xdr:blipFill>
            <xdr:spPr>
              <a:xfrm>
                <a:off x="3849554" y="4783853"/>
                <a:ext cx="2240456" cy="1487440"/>
              </a:xfrm>
              <a:prstGeom prst="rect">
                <a:avLst/>
              </a:prstGeom>
            </xdr:spPr>
          </xdr:pic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4214820" y="5034554"/>
                <a:ext cx="1302392" cy="181269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4158384" y="5133706"/>
                <a:ext cx="171443" cy="58825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>
                <a:off x="4197546" y="5103014"/>
                <a:ext cx="171443" cy="58825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7" name="フリーフォーム 16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>
                <a:off x="4193381" y="5110163"/>
                <a:ext cx="1328738" cy="42964"/>
              </a:xfrm>
              <a:custGeom>
                <a:avLst/>
                <a:gdLst>
                  <a:gd name="connsiteX0" fmla="*/ 0 w 1328738"/>
                  <a:gd name="connsiteY0" fmla="*/ 0 h 42964"/>
                  <a:gd name="connsiteX1" fmla="*/ 345282 w 1328738"/>
                  <a:gd name="connsiteY1" fmla="*/ 30956 h 42964"/>
                  <a:gd name="connsiteX2" fmla="*/ 616744 w 1328738"/>
                  <a:gd name="connsiteY2" fmla="*/ 42862 h 42964"/>
                  <a:gd name="connsiteX3" fmla="*/ 964407 w 1328738"/>
                  <a:gd name="connsiteY3" fmla="*/ 35718 h 42964"/>
                  <a:gd name="connsiteX4" fmla="*/ 1328738 w 1328738"/>
                  <a:gd name="connsiteY4" fmla="*/ 19050 h 4296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328738" h="42964">
                    <a:moveTo>
                      <a:pt x="0" y="0"/>
                    </a:moveTo>
                    <a:lnTo>
                      <a:pt x="345282" y="30956"/>
                    </a:lnTo>
                    <a:cubicBezTo>
                      <a:pt x="448073" y="38100"/>
                      <a:pt x="513557" y="42068"/>
                      <a:pt x="616744" y="42862"/>
                    </a:cubicBezTo>
                    <a:cubicBezTo>
                      <a:pt x="719931" y="43656"/>
                      <a:pt x="845741" y="39687"/>
                      <a:pt x="964407" y="35718"/>
                    </a:cubicBezTo>
                    <a:cubicBezTo>
                      <a:pt x="1083073" y="31749"/>
                      <a:pt x="1205905" y="25399"/>
                      <a:pt x="1328738" y="19050"/>
                    </a:cubicBezTo>
                  </a:path>
                </a:pathLst>
              </a:custGeom>
              <a:noFill/>
              <a:ln w="63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8" name="フリーフォーム 17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>
              <a:xfrm>
                <a:off x="4156113" y="5145750"/>
                <a:ext cx="1358718" cy="36213"/>
              </a:xfrm>
              <a:custGeom>
                <a:avLst/>
                <a:gdLst>
                  <a:gd name="connsiteX0" fmla="*/ 0 w 1328738"/>
                  <a:gd name="connsiteY0" fmla="*/ 0 h 42964"/>
                  <a:gd name="connsiteX1" fmla="*/ 345282 w 1328738"/>
                  <a:gd name="connsiteY1" fmla="*/ 30956 h 42964"/>
                  <a:gd name="connsiteX2" fmla="*/ 616744 w 1328738"/>
                  <a:gd name="connsiteY2" fmla="*/ 42862 h 42964"/>
                  <a:gd name="connsiteX3" fmla="*/ 964407 w 1328738"/>
                  <a:gd name="connsiteY3" fmla="*/ 35718 h 42964"/>
                  <a:gd name="connsiteX4" fmla="*/ 1328738 w 1328738"/>
                  <a:gd name="connsiteY4" fmla="*/ 19050 h 42964"/>
                  <a:gd name="connsiteX0" fmla="*/ 0 w 1326422"/>
                  <a:gd name="connsiteY0" fmla="*/ 0 h 42982"/>
                  <a:gd name="connsiteX1" fmla="*/ 345282 w 1326422"/>
                  <a:gd name="connsiteY1" fmla="*/ 30956 h 42982"/>
                  <a:gd name="connsiteX2" fmla="*/ 616744 w 1326422"/>
                  <a:gd name="connsiteY2" fmla="*/ 42862 h 42982"/>
                  <a:gd name="connsiteX3" fmla="*/ 964407 w 1326422"/>
                  <a:gd name="connsiteY3" fmla="*/ 35718 h 42982"/>
                  <a:gd name="connsiteX4" fmla="*/ 1326422 w 1326422"/>
                  <a:gd name="connsiteY4" fmla="*/ 14575 h 42982"/>
                  <a:gd name="connsiteX0" fmla="*/ 0 w 1321788"/>
                  <a:gd name="connsiteY0" fmla="*/ 0 h 34031"/>
                  <a:gd name="connsiteX1" fmla="*/ 340648 w 1321788"/>
                  <a:gd name="connsiteY1" fmla="*/ 22005 h 34031"/>
                  <a:gd name="connsiteX2" fmla="*/ 612110 w 1321788"/>
                  <a:gd name="connsiteY2" fmla="*/ 33911 h 34031"/>
                  <a:gd name="connsiteX3" fmla="*/ 959773 w 1321788"/>
                  <a:gd name="connsiteY3" fmla="*/ 26767 h 34031"/>
                  <a:gd name="connsiteX4" fmla="*/ 1321788 w 1321788"/>
                  <a:gd name="connsiteY4" fmla="*/ 5624 h 34031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321788" h="34031">
                    <a:moveTo>
                      <a:pt x="0" y="0"/>
                    </a:moveTo>
                    <a:lnTo>
                      <a:pt x="340648" y="22005"/>
                    </a:lnTo>
                    <a:cubicBezTo>
                      <a:pt x="442666" y="27657"/>
                      <a:pt x="508923" y="33117"/>
                      <a:pt x="612110" y="33911"/>
                    </a:cubicBezTo>
                    <a:cubicBezTo>
                      <a:pt x="715297" y="34705"/>
                      <a:pt x="841493" y="31481"/>
                      <a:pt x="959773" y="26767"/>
                    </a:cubicBezTo>
                    <a:cubicBezTo>
                      <a:pt x="1078053" y="22053"/>
                      <a:pt x="1198955" y="11973"/>
                      <a:pt x="1321788" y="5624"/>
                    </a:cubicBezTo>
                  </a:path>
                </a:pathLst>
              </a:custGeom>
              <a:noFill/>
              <a:ln w="63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9" name="フリーフォーム 18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>
              <a:xfrm>
                <a:off x="4210056" y="5075549"/>
                <a:ext cx="1314451" cy="45326"/>
              </a:xfrm>
              <a:custGeom>
                <a:avLst/>
                <a:gdLst>
                  <a:gd name="connsiteX0" fmla="*/ 0 w 1328738"/>
                  <a:gd name="connsiteY0" fmla="*/ 0 h 42964"/>
                  <a:gd name="connsiteX1" fmla="*/ 345282 w 1328738"/>
                  <a:gd name="connsiteY1" fmla="*/ 30956 h 42964"/>
                  <a:gd name="connsiteX2" fmla="*/ 616744 w 1328738"/>
                  <a:gd name="connsiteY2" fmla="*/ 42862 h 42964"/>
                  <a:gd name="connsiteX3" fmla="*/ 964407 w 1328738"/>
                  <a:gd name="connsiteY3" fmla="*/ 35718 h 42964"/>
                  <a:gd name="connsiteX4" fmla="*/ 1328738 w 1328738"/>
                  <a:gd name="connsiteY4" fmla="*/ 19050 h 42964"/>
                  <a:gd name="connsiteX0" fmla="*/ 0 w 1309688"/>
                  <a:gd name="connsiteY0" fmla="*/ 0 h 42944"/>
                  <a:gd name="connsiteX1" fmla="*/ 345282 w 1309688"/>
                  <a:gd name="connsiteY1" fmla="*/ 30956 h 42944"/>
                  <a:gd name="connsiteX2" fmla="*/ 616744 w 1309688"/>
                  <a:gd name="connsiteY2" fmla="*/ 42862 h 42944"/>
                  <a:gd name="connsiteX3" fmla="*/ 964407 w 1309688"/>
                  <a:gd name="connsiteY3" fmla="*/ 35718 h 42944"/>
                  <a:gd name="connsiteX4" fmla="*/ 1309688 w 1309688"/>
                  <a:gd name="connsiteY4" fmla="*/ 26194 h 42944"/>
                  <a:gd name="connsiteX0" fmla="*/ 0 w 1314451"/>
                  <a:gd name="connsiteY0" fmla="*/ 0 h 45326"/>
                  <a:gd name="connsiteX1" fmla="*/ 350045 w 1314451"/>
                  <a:gd name="connsiteY1" fmla="*/ 33338 h 45326"/>
                  <a:gd name="connsiteX2" fmla="*/ 621507 w 1314451"/>
                  <a:gd name="connsiteY2" fmla="*/ 45244 h 45326"/>
                  <a:gd name="connsiteX3" fmla="*/ 969170 w 1314451"/>
                  <a:gd name="connsiteY3" fmla="*/ 38100 h 45326"/>
                  <a:gd name="connsiteX4" fmla="*/ 1314451 w 1314451"/>
                  <a:gd name="connsiteY4" fmla="*/ 28576 h 4532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314451" h="45326">
                    <a:moveTo>
                      <a:pt x="0" y="0"/>
                    </a:moveTo>
                    <a:lnTo>
                      <a:pt x="350045" y="33338"/>
                    </a:lnTo>
                    <a:cubicBezTo>
                      <a:pt x="453629" y="40879"/>
                      <a:pt x="518320" y="44450"/>
                      <a:pt x="621507" y="45244"/>
                    </a:cubicBezTo>
                    <a:cubicBezTo>
                      <a:pt x="724694" y="46038"/>
                      <a:pt x="853679" y="40878"/>
                      <a:pt x="969170" y="38100"/>
                    </a:cubicBezTo>
                    <a:cubicBezTo>
                      <a:pt x="1084661" y="35322"/>
                      <a:pt x="1191618" y="34925"/>
                      <a:pt x="1314451" y="28576"/>
                    </a:cubicBezTo>
                  </a:path>
                </a:pathLst>
              </a:custGeom>
              <a:noFill/>
              <a:ln w="63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</xdr:grpSp>
        <xdr:sp macro="" textlink="">
          <xdr:nvSpPr>
            <xdr:cNvPr id="4" name="角丸四角形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727712" y="6349215"/>
              <a:ext cx="1383521" cy="208070"/>
            </a:xfrm>
            <a:prstGeom prst="roundRect">
              <a:avLst/>
            </a:prstGeom>
            <a:solidFill>
              <a:srgbClr val="FD4133">
                <a:alpha val="25098"/>
              </a:srgbClr>
            </a:solidFill>
            <a:ln w="9525">
              <a:solidFill>
                <a:srgbClr val="FF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" name="角丸四角形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5359228" y="6640606"/>
              <a:ext cx="344531" cy="380327"/>
            </a:xfrm>
            <a:prstGeom prst="roundRect">
              <a:avLst/>
            </a:prstGeom>
            <a:solidFill>
              <a:srgbClr val="FD4133">
                <a:alpha val="25098"/>
              </a:srgbClr>
            </a:solidFill>
            <a:ln w="9525">
              <a:solidFill>
                <a:srgbClr val="FF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6" name="角丸四角形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5252571" y="6313189"/>
              <a:ext cx="394320" cy="236196"/>
            </a:xfrm>
            <a:prstGeom prst="roundRect">
              <a:avLst/>
            </a:prstGeom>
            <a:solidFill>
              <a:srgbClr val="FD4133">
                <a:alpha val="25098"/>
              </a:srgbClr>
            </a:solidFill>
            <a:ln w="9525">
              <a:solidFill>
                <a:srgbClr val="FF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745571" y="9761805"/>
            <a:ext cx="1465306" cy="0"/>
          </a:xfrm>
          <a:prstGeom prst="straightConnector1">
            <a:avLst/>
          </a:prstGeom>
          <a:ln w="12700">
            <a:solidFill>
              <a:schemeClr val="tx1"/>
            </a:solidFill>
            <a:prstDash val="dash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3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2147881" y="9473975"/>
            <a:ext cx="490190" cy="305587"/>
          </a:xfrm>
          <a:prstGeom prst="rect">
            <a:avLst/>
          </a:prstGeom>
          <a:noFill/>
        </xdr:spPr>
        <xdr:txBody>
          <a:bodyPr vertOverflow="clip" horzOverflow="clip" wrap="none" lIns="36000" tIns="36000" rIns="36000" bIns="36000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361950" indent="-361950">
              <a:spcBef>
                <a:spcPts val="200"/>
              </a:spcBef>
            </a:pPr>
            <a:r>
              <a:rPr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rPr>
              <a:t>◯◯</a:t>
            </a:r>
            <a:r>
              <a:rPr lang="en-US" altLang="ja-JP" sz="1100" b="0">
                <a:latin typeface="Meiryo UI" panose="020B0604030504040204" pitchFamily="50" charset="-128"/>
                <a:ea typeface="Meiryo UI" panose="020B0604030504040204" pitchFamily="50" charset="-128"/>
              </a:rPr>
              <a:t>m</a:t>
            </a:r>
          </a:p>
        </xdr:txBody>
      </xdr:sp>
    </xdr:grpSp>
    <xdr:clientData/>
  </xdr:twoCellAnchor>
  <xdr:oneCellAnchor>
    <xdr:from>
      <xdr:col>2</xdr:col>
      <xdr:colOff>1261386</xdr:colOff>
      <xdr:row>23</xdr:row>
      <xdr:rowOff>1803691</xdr:rowOff>
    </xdr:from>
    <xdr:ext cx="1927378" cy="771356"/>
    <xdr:sp macro="" textlink="">
      <xdr:nvSpPr>
        <xdr:cNvPr id="34" name="テキスト ボックス 3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766211" y="10861966"/>
          <a:ext cx="1927378" cy="771356"/>
        </a:xfrm>
        <a:prstGeom prst="rect">
          <a:avLst/>
        </a:prstGeom>
        <a:noFill/>
      </xdr:spPr>
      <xdr:txBody>
        <a:bodyPr vertOverflow="clip" horzOverflow="clip" wrap="non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d.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機器部分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：開閉器◯台 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+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 変圧器◯台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 （機器台数の計）</a:t>
          </a:r>
          <a:endParaRPr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613401</xdr:colOff>
      <xdr:row>23</xdr:row>
      <xdr:rowOff>702446</xdr:rowOff>
    </xdr:from>
    <xdr:to>
      <xdr:col>2</xdr:col>
      <xdr:colOff>885265</xdr:colOff>
      <xdr:row>23</xdr:row>
      <xdr:rowOff>963704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>
          <a:stCxn id="8" idx="3"/>
        </xdr:cNvCxnSpPr>
      </xdr:nvCxnSpPr>
      <xdr:spPr>
        <a:xfrm>
          <a:off x="1117666" y="9465446"/>
          <a:ext cx="271864" cy="26125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1186751</xdr:colOff>
      <xdr:row>23</xdr:row>
      <xdr:rowOff>1557302</xdr:rowOff>
    </xdr:from>
    <xdr:to>
      <xdr:col>3</xdr:col>
      <xdr:colOff>253400</xdr:colOff>
      <xdr:row>23</xdr:row>
      <xdr:rowOff>1803691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34" idx="0"/>
          <a:endCxn id="5" idx="3"/>
        </xdr:cNvCxnSpPr>
      </xdr:nvCxnSpPr>
      <xdr:spPr>
        <a:xfrm flipH="1" flipV="1">
          <a:off x="1691576" y="10615577"/>
          <a:ext cx="1038324" cy="24638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188259</xdr:colOff>
      <xdr:row>23</xdr:row>
      <xdr:rowOff>666750</xdr:rowOff>
    </xdr:from>
    <xdr:to>
      <xdr:col>3</xdr:col>
      <xdr:colOff>466725</xdr:colOff>
      <xdr:row>23</xdr:row>
      <xdr:rowOff>940732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2664759" y="9725025"/>
          <a:ext cx="278466" cy="27398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tabSelected="1" view="pageBreakPreview" zoomScale="85" zoomScaleNormal="85" zoomScaleSheetLayoutView="85" workbookViewId="0">
      <selection activeCell="B1" sqref="B1"/>
    </sheetView>
  </sheetViews>
  <sheetFormatPr defaultRowHeight="30" customHeight="1" x14ac:dyDescent="0.15"/>
  <cols>
    <col min="1" max="1" width="2.5" style="27" customWidth="1"/>
    <col min="2" max="2" width="4.125" style="27" customWidth="1"/>
    <col min="3" max="3" width="25.875" style="27" customWidth="1"/>
    <col min="4" max="4" width="15.5" style="27" bestFit="1" customWidth="1"/>
    <col min="5" max="5" width="10.375" style="27" bestFit="1" customWidth="1"/>
    <col min="6" max="6" width="8.875" style="27" bestFit="1" customWidth="1"/>
    <col min="7" max="7" width="40.25" style="27" customWidth="1"/>
    <col min="8" max="8" width="2.5" style="27" customWidth="1"/>
    <col min="9" max="16384" width="9" style="27"/>
  </cols>
  <sheetData>
    <row r="1" spans="2:7" ht="18" customHeight="1" x14ac:dyDescent="0.15">
      <c r="G1" s="28" t="s">
        <v>83</v>
      </c>
    </row>
    <row r="2" spans="2:7" ht="30" customHeight="1" x14ac:dyDescent="0.15">
      <c r="B2" s="57" t="s">
        <v>84</v>
      </c>
      <c r="C2" s="57"/>
      <c r="D2" s="57"/>
      <c r="E2" s="57"/>
      <c r="F2" s="57"/>
      <c r="G2" s="57"/>
    </row>
    <row r="3" spans="2:7" ht="9" customHeight="1" x14ac:dyDescent="0.15"/>
    <row r="4" spans="2:7" ht="84.75" customHeight="1" x14ac:dyDescent="0.15">
      <c r="B4" s="64" t="s">
        <v>85</v>
      </c>
      <c r="C4" s="65"/>
      <c r="D4" s="65"/>
      <c r="E4" s="65"/>
      <c r="F4" s="65"/>
      <c r="G4" s="65"/>
    </row>
    <row r="5" spans="2:7" ht="12" customHeight="1" x14ac:dyDescent="0.15"/>
    <row r="6" spans="2:7" s="30" customFormat="1" ht="23.25" customHeight="1" x14ac:dyDescent="0.15">
      <c r="B6" s="29" t="s">
        <v>57</v>
      </c>
      <c r="D6" s="29"/>
      <c r="E6" s="29"/>
    </row>
    <row r="7" spans="2:7" ht="30" customHeight="1" thickBot="1" x14ac:dyDescent="0.2">
      <c r="B7" s="58" t="s">
        <v>50</v>
      </c>
      <c r="C7" s="58"/>
      <c r="D7" s="31" t="s">
        <v>13</v>
      </c>
      <c r="E7" s="32" t="s">
        <v>27</v>
      </c>
      <c r="F7" s="31" t="s">
        <v>1</v>
      </c>
      <c r="G7" s="31" t="s">
        <v>51</v>
      </c>
    </row>
    <row r="8" spans="2:7" ht="33" customHeight="1" thickTop="1" x14ac:dyDescent="0.15">
      <c r="B8" s="59" t="s">
        <v>58</v>
      </c>
      <c r="C8" s="60"/>
      <c r="D8" s="33" t="s">
        <v>14</v>
      </c>
      <c r="E8" s="13"/>
      <c r="F8" s="34" t="s">
        <v>48</v>
      </c>
      <c r="G8" s="35" t="s">
        <v>77</v>
      </c>
    </row>
    <row r="9" spans="2:7" ht="33" customHeight="1" x14ac:dyDescent="0.15">
      <c r="B9" s="61" t="s">
        <v>17</v>
      </c>
      <c r="C9" s="36" t="s">
        <v>37</v>
      </c>
      <c r="D9" s="37" t="s">
        <v>46</v>
      </c>
      <c r="E9" s="15"/>
      <c r="F9" s="38" t="s">
        <v>0</v>
      </c>
      <c r="G9" s="39" t="s">
        <v>60</v>
      </c>
    </row>
    <row r="10" spans="2:7" ht="33" customHeight="1" x14ac:dyDescent="0.15">
      <c r="B10" s="61"/>
      <c r="C10" s="40" t="s">
        <v>79</v>
      </c>
      <c r="D10" s="41" t="s">
        <v>46</v>
      </c>
      <c r="E10" s="16"/>
      <c r="F10" s="42" t="s">
        <v>78</v>
      </c>
      <c r="G10" s="43" t="s">
        <v>82</v>
      </c>
    </row>
    <row r="11" spans="2:7" ht="33" customHeight="1" x14ac:dyDescent="0.15">
      <c r="B11" s="61"/>
      <c r="C11" s="40" t="s">
        <v>38</v>
      </c>
      <c r="D11" s="41" t="s">
        <v>46</v>
      </c>
      <c r="E11" s="16"/>
      <c r="F11" s="42" t="s">
        <v>3</v>
      </c>
      <c r="G11" s="43" t="s">
        <v>80</v>
      </c>
    </row>
    <row r="12" spans="2:7" ht="33" customHeight="1" x14ac:dyDescent="0.15">
      <c r="B12" s="61"/>
      <c r="C12" s="40" t="s">
        <v>40</v>
      </c>
      <c r="D12" s="41" t="s">
        <v>46</v>
      </c>
      <c r="E12" s="16"/>
      <c r="F12" s="42" t="s">
        <v>4</v>
      </c>
      <c r="G12" s="43" t="s">
        <v>52</v>
      </c>
    </row>
    <row r="13" spans="2:7" ht="33" customHeight="1" x14ac:dyDescent="0.15">
      <c r="B13" s="61"/>
      <c r="C13" s="44" t="s">
        <v>42</v>
      </c>
      <c r="D13" s="45" t="s">
        <v>46</v>
      </c>
      <c r="E13" s="17"/>
      <c r="F13" s="46" t="s">
        <v>5</v>
      </c>
      <c r="G13" s="47" t="s">
        <v>53</v>
      </c>
    </row>
    <row r="14" spans="2:7" ht="33" customHeight="1" x14ac:dyDescent="0.15">
      <c r="B14" s="62" t="s">
        <v>68</v>
      </c>
      <c r="C14" s="63"/>
      <c r="D14" s="48" t="s">
        <v>14</v>
      </c>
      <c r="E14" s="14"/>
      <c r="F14" s="49" t="s">
        <v>49</v>
      </c>
      <c r="G14" s="50" t="s">
        <v>54</v>
      </c>
    </row>
    <row r="15" spans="2:7" ht="33" customHeight="1" x14ac:dyDescent="0.15">
      <c r="B15" s="61" t="s">
        <v>18</v>
      </c>
      <c r="C15" s="36" t="s">
        <v>15</v>
      </c>
      <c r="D15" s="37" t="s">
        <v>47</v>
      </c>
      <c r="E15" s="18"/>
      <c r="F15" s="51" t="s">
        <v>49</v>
      </c>
      <c r="G15" s="68" t="s">
        <v>55</v>
      </c>
    </row>
    <row r="16" spans="2:7" ht="33" customHeight="1" thickBot="1" x14ac:dyDescent="0.2">
      <c r="B16" s="61"/>
      <c r="C16" s="44" t="s">
        <v>16</v>
      </c>
      <c r="D16" s="45" t="s">
        <v>47</v>
      </c>
      <c r="E16" s="19"/>
      <c r="F16" s="52" t="s">
        <v>49</v>
      </c>
      <c r="G16" s="69"/>
    </row>
    <row r="17" spans="1:7" ht="12" customHeight="1" x14ac:dyDescent="0.15">
      <c r="E17" s="53"/>
    </row>
    <row r="18" spans="1:7" s="30" customFormat="1" ht="23.25" customHeight="1" x14ac:dyDescent="0.15">
      <c r="B18" s="29" t="s">
        <v>75</v>
      </c>
    </row>
    <row r="19" spans="1:7" ht="4.5" customHeight="1" thickBot="1" x14ac:dyDescent="0.2"/>
    <row r="20" spans="1:7" ht="36.75" customHeight="1" thickBot="1" x14ac:dyDescent="0.2">
      <c r="B20" s="74" t="s">
        <v>59</v>
      </c>
      <c r="C20" s="75"/>
      <c r="D20" s="76">
        <f>諸元シート!D16</f>
        <v>0</v>
      </c>
      <c r="E20" s="77"/>
      <c r="F20" s="54" t="s">
        <v>72</v>
      </c>
      <c r="G20" s="55" t="s">
        <v>86</v>
      </c>
    </row>
    <row r="21" spans="1:7" ht="15" customHeight="1" x14ac:dyDescent="0.15">
      <c r="A21" s="56"/>
    </row>
    <row r="22" spans="1:7" ht="102.75" customHeight="1" x14ac:dyDescent="0.15">
      <c r="B22" s="64" t="s">
        <v>81</v>
      </c>
      <c r="C22" s="70"/>
      <c r="D22" s="70"/>
      <c r="E22" s="70"/>
      <c r="F22" s="70"/>
      <c r="G22" s="70"/>
    </row>
    <row r="23" spans="1:7" ht="15" customHeight="1" x14ac:dyDescent="0.15"/>
    <row r="24" spans="1:7" ht="230.25" customHeight="1" x14ac:dyDescent="0.15">
      <c r="B24" s="71" t="s">
        <v>56</v>
      </c>
      <c r="C24" s="72"/>
      <c r="D24" s="72"/>
      <c r="E24" s="72"/>
      <c r="F24" s="72"/>
      <c r="G24" s="73"/>
    </row>
    <row r="25" spans="1:7" ht="120.75" customHeight="1" x14ac:dyDescent="0.15">
      <c r="B25" s="66"/>
      <c r="C25" s="67"/>
      <c r="D25" s="67"/>
      <c r="E25" s="67"/>
      <c r="F25" s="67"/>
      <c r="G25" s="67"/>
    </row>
  </sheetData>
  <sheetProtection algorithmName="SHA-512" hashValue="ihK9Zq9yVUm7ZkjnyE3FMygPut2+LCAULVcSRvumgMQmXAwVjpDB+7h1uY/k+RmEXNOH6p2rGT0wXkaVLPBABw==" saltValue="YkPW6oLJVMajeIlqxNFIPw==" spinCount="100000" sheet="1" objects="1" scenarios="1"/>
  <mergeCells count="13">
    <mergeCell ref="B25:G25"/>
    <mergeCell ref="G15:G16"/>
    <mergeCell ref="B22:G22"/>
    <mergeCell ref="B24:G24"/>
    <mergeCell ref="B15:B16"/>
    <mergeCell ref="B20:C20"/>
    <mergeCell ref="D20:E20"/>
    <mergeCell ref="B2:G2"/>
    <mergeCell ref="B7:C7"/>
    <mergeCell ref="B8:C8"/>
    <mergeCell ref="B9:B13"/>
    <mergeCell ref="B14:C14"/>
    <mergeCell ref="B4:G4"/>
  </mergeCells>
  <phoneticPr fontId="1"/>
  <dataValidations count="4">
    <dataValidation type="date" showInputMessage="1" showErrorMessage="1" sqref="E15:E16" xr:uid="{00000000-0002-0000-0000-000000000000}">
      <formula1>43373</formula1>
      <formula2>53326</formula2>
    </dataValidation>
    <dataValidation type="whole" showInputMessage="1" showErrorMessage="1" sqref="E9:E13" xr:uid="{00000000-0002-0000-0000-000001000000}">
      <formula1>0</formula1>
      <formula2>99</formula2>
    </dataValidation>
    <dataValidation type="list" showInputMessage="1" showErrorMessage="1" sqref="E14" xr:uid="{00000000-0002-0000-0000-000002000000}">
      <formula1>"希望する,不要"</formula1>
    </dataValidation>
    <dataValidation type="list" allowBlank="1" showInputMessage="1" showErrorMessage="1" sqref="E8" xr:uid="{00000000-0002-0000-0000-000003000000}">
      <formula1>"ＷＥＢ,ＦＡＸ"</formula1>
    </dataValidation>
  </dataValidations>
  <pageMargins left="0.59055118110236227" right="0.31496062992125984" top="0.59055118110236227" bottom="0.39370078740157483" header="0.11811023622047245" footer="0"/>
  <pageSetup paperSize="9" scale="90" orientation="portrait" horizontalDpi="300" verticalDpi="300" r:id="rId1"/>
  <colBreaks count="1" manualBreakCount="1">
    <brk id="7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4"/>
  <sheetViews>
    <sheetView showGridLines="0" zoomScale="115" zoomScaleNormal="115" zoomScaleSheetLayoutView="85" workbookViewId="0">
      <selection activeCell="F12" sqref="F12"/>
    </sheetView>
  </sheetViews>
  <sheetFormatPr defaultRowHeight="30" customHeight="1" x14ac:dyDescent="0.15"/>
  <cols>
    <col min="1" max="1" width="2.5" style="1" customWidth="1"/>
    <col min="2" max="2" width="4.125" style="1" customWidth="1"/>
    <col min="3" max="3" width="26" style="1" bestFit="1" customWidth="1"/>
    <col min="4" max="4" width="15.125" style="1" customWidth="1"/>
    <col min="5" max="5" width="16.625" style="1" customWidth="1"/>
    <col min="6" max="6" width="64.625" style="1" bestFit="1" customWidth="1"/>
    <col min="7" max="7" width="2.5" style="1" customWidth="1"/>
    <col min="8" max="16384" width="9" style="1"/>
  </cols>
  <sheetData>
    <row r="2" spans="2:7" ht="30" customHeight="1" thickBot="1" x14ac:dyDescent="0.2">
      <c r="B2" s="78" t="s">
        <v>26</v>
      </c>
      <c r="C2" s="78"/>
      <c r="D2" s="3" t="s">
        <v>25</v>
      </c>
      <c r="E2" s="10" t="s">
        <v>1</v>
      </c>
    </row>
    <row r="3" spans="2:7" ht="30" customHeight="1" thickTop="1" x14ac:dyDescent="0.15">
      <c r="B3" s="79" t="s">
        <v>45</v>
      </c>
      <c r="C3" s="11" t="s">
        <v>76</v>
      </c>
      <c r="D3" s="25">
        <v>58300</v>
      </c>
      <c r="E3" s="2" t="s">
        <v>7</v>
      </c>
    </row>
    <row r="4" spans="2:7" ht="30" customHeight="1" x14ac:dyDescent="0.15">
      <c r="B4" s="80"/>
      <c r="C4" s="11" t="s">
        <v>44</v>
      </c>
      <c r="D4" s="26">
        <v>60500</v>
      </c>
      <c r="E4" s="2" t="s">
        <v>7</v>
      </c>
    </row>
    <row r="5" spans="2:7" ht="30" customHeight="1" x14ac:dyDescent="0.15">
      <c r="B5" s="2" t="s">
        <v>28</v>
      </c>
      <c r="C5" s="12" t="s">
        <v>6</v>
      </c>
      <c r="D5" s="25">
        <v>20900</v>
      </c>
      <c r="E5" s="2" t="s">
        <v>7</v>
      </c>
    </row>
    <row r="6" spans="2:7" ht="30" customHeight="1" x14ac:dyDescent="0.15">
      <c r="B6" s="2" t="s">
        <v>29</v>
      </c>
      <c r="C6" s="12" t="s">
        <v>33</v>
      </c>
      <c r="D6" s="25">
        <v>22000</v>
      </c>
      <c r="E6" s="2" t="s">
        <v>7</v>
      </c>
    </row>
    <row r="7" spans="2:7" ht="30" customHeight="1" x14ac:dyDescent="0.15">
      <c r="B7" s="2" t="s">
        <v>30</v>
      </c>
      <c r="C7" s="12" t="s">
        <v>34</v>
      </c>
      <c r="D7" s="25">
        <v>25300</v>
      </c>
      <c r="E7" s="2" t="s">
        <v>7</v>
      </c>
    </row>
    <row r="8" spans="2:7" ht="30" customHeight="1" x14ac:dyDescent="0.15">
      <c r="B8" s="2" t="s">
        <v>31</v>
      </c>
      <c r="C8" s="12" t="s">
        <v>35</v>
      </c>
      <c r="D8" s="25">
        <v>13200</v>
      </c>
      <c r="E8" s="2" t="s">
        <v>7</v>
      </c>
    </row>
    <row r="9" spans="2:7" ht="30" customHeight="1" x14ac:dyDescent="0.15">
      <c r="B9" s="2" t="s">
        <v>32</v>
      </c>
      <c r="C9" s="12" t="s">
        <v>36</v>
      </c>
      <c r="D9" s="25">
        <v>12100</v>
      </c>
      <c r="E9" s="2" t="s">
        <v>7</v>
      </c>
    </row>
    <row r="10" spans="2:7" ht="30" customHeight="1" x14ac:dyDescent="0.15">
      <c r="B10" s="2" t="s">
        <v>61</v>
      </c>
      <c r="C10" s="21"/>
      <c r="D10" s="25">
        <v>3300</v>
      </c>
      <c r="E10" s="2" t="s">
        <v>7</v>
      </c>
    </row>
    <row r="13" spans="2:7" ht="30" customHeight="1" x14ac:dyDescent="0.15">
      <c r="B13" s="22" t="s">
        <v>12</v>
      </c>
    </row>
    <row r="14" spans="2:7" ht="15" customHeight="1" x14ac:dyDescent="0.15"/>
    <row r="15" spans="2:7" ht="30" customHeight="1" thickBot="1" x14ac:dyDescent="0.2">
      <c r="B15" s="78" t="s">
        <v>26</v>
      </c>
      <c r="C15" s="78"/>
      <c r="D15" s="3" t="s">
        <v>25</v>
      </c>
      <c r="E15" s="20" t="s">
        <v>1</v>
      </c>
      <c r="F15" s="78" t="s">
        <v>2</v>
      </c>
      <c r="G15" s="78"/>
    </row>
    <row r="16" spans="2:7" ht="30" customHeight="1" thickTop="1" x14ac:dyDescent="0.15">
      <c r="B16" s="81" t="s">
        <v>11</v>
      </c>
      <c r="C16" s="82"/>
      <c r="D16" s="7">
        <f>IFERROR(D17+D18+D23,0)</f>
        <v>0</v>
      </c>
      <c r="E16" s="6" t="s">
        <v>7</v>
      </c>
      <c r="F16" s="83" t="s">
        <v>62</v>
      </c>
      <c r="G16" s="83"/>
    </row>
    <row r="17" spans="2:7" ht="30" customHeight="1" x14ac:dyDescent="0.15">
      <c r="B17" s="84" t="s">
        <v>8</v>
      </c>
      <c r="C17" s="85"/>
      <c r="D17" s="8">
        <f>IFERROR(VLOOKUP(計算シート!E8,C3:D4,2,FALSE),0)</f>
        <v>0</v>
      </c>
      <c r="E17" s="2" t="s">
        <v>7</v>
      </c>
      <c r="F17" s="86"/>
      <c r="G17" s="87"/>
    </row>
    <row r="18" spans="2:7" ht="30" customHeight="1" x14ac:dyDescent="0.15">
      <c r="B18" s="84" t="s">
        <v>9</v>
      </c>
      <c r="C18" s="85"/>
      <c r="D18" s="8">
        <f>D19+D20+D21+D22</f>
        <v>0</v>
      </c>
      <c r="E18" s="2" t="s">
        <v>7</v>
      </c>
      <c r="F18" s="86" t="s">
        <v>63</v>
      </c>
      <c r="G18" s="87"/>
    </row>
    <row r="19" spans="2:7" ht="30" customHeight="1" x14ac:dyDescent="0.15">
      <c r="B19" s="4"/>
      <c r="C19" s="5" t="s">
        <v>19</v>
      </c>
      <c r="D19" s="8">
        <f>D27*D5</f>
        <v>0</v>
      </c>
      <c r="E19" s="2" t="s">
        <v>7</v>
      </c>
      <c r="F19" s="88" t="s">
        <v>67</v>
      </c>
      <c r="G19" s="88"/>
    </row>
    <row r="20" spans="2:7" ht="30" customHeight="1" x14ac:dyDescent="0.15">
      <c r="B20" s="4"/>
      <c r="C20" s="5" t="s">
        <v>20</v>
      </c>
      <c r="D20" s="8">
        <f>計算シート!E11*諸元シート!D6</f>
        <v>0</v>
      </c>
      <c r="E20" s="2" t="s">
        <v>7</v>
      </c>
      <c r="F20" s="88" t="s">
        <v>39</v>
      </c>
      <c r="G20" s="88"/>
    </row>
    <row r="21" spans="2:7" ht="30" customHeight="1" x14ac:dyDescent="0.15">
      <c r="B21" s="4"/>
      <c r="C21" s="5" t="s">
        <v>21</v>
      </c>
      <c r="D21" s="8">
        <f>計算シート!E12*諸元シート!D7</f>
        <v>0</v>
      </c>
      <c r="E21" s="2" t="s">
        <v>7</v>
      </c>
      <c r="F21" s="88" t="s">
        <v>41</v>
      </c>
      <c r="G21" s="88"/>
    </row>
    <row r="22" spans="2:7" ht="30" customHeight="1" x14ac:dyDescent="0.15">
      <c r="B22" s="4"/>
      <c r="C22" s="5" t="s">
        <v>22</v>
      </c>
      <c r="D22" s="8">
        <f>計算シート!E13*諸元シート!D8</f>
        <v>0</v>
      </c>
      <c r="E22" s="2" t="s">
        <v>7</v>
      </c>
      <c r="F22" s="88" t="s">
        <v>43</v>
      </c>
      <c r="G22" s="88"/>
    </row>
    <row r="23" spans="2:7" ht="30" customHeight="1" x14ac:dyDescent="0.15">
      <c r="B23" s="84" t="s">
        <v>10</v>
      </c>
      <c r="C23" s="85"/>
      <c r="D23" s="8">
        <f>D24+D25</f>
        <v>0</v>
      </c>
      <c r="E23" s="2" t="s">
        <v>7</v>
      </c>
      <c r="F23" s="88" t="s">
        <v>64</v>
      </c>
      <c r="G23" s="88"/>
    </row>
    <row r="24" spans="2:7" ht="30" customHeight="1" x14ac:dyDescent="0.15">
      <c r="B24" s="4"/>
      <c r="C24" s="5" t="s">
        <v>23</v>
      </c>
      <c r="D24" s="9">
        <f>(D27+計算シート!E11+計算シート!E12+計算シート!E13)*D28*D10</f>
        <v>0</v>
      </c>
      <c r="E24" s="2" t="s">
        <v>7</v>
      </c>
      <c r="F24" s="89" t="s">
        <v>71</v>
      </c>
      <c r="G24" s="89"/>
    </row>
    <row r="25" spans="2:7" ht="30" customHeight="1" x14ac:dyDescent="0.15">
      <c r="B25" s="4"/>
      <c r="C25" s="5" t="s">
        <v>24</v>
      </c>
      <c r="D25" s="8">
        <f>IF(計算シート!E14="希望する",D9,0)</f>
        <v>0</v>
      </c>
      <c r="E25" s="2" t="s">
        <v>7</v>
      </c>
      <c r="F25" s="88" t="s">
        <v>69</v>
      </c>
      <c r="G25" s="88"/>
    </row>
    <row r="26" spans="2:7" ht="30" customHeight="1" x14ac:dyDescent="0.15">
      <c r="F26" s="23"/>
    </row>
    <row r="27" spans="2:7" ht="30" customHeight="1" x14ac:dyDescent="0.15">
      <c r="B27" s="84" t="s">
        <v>66</v>
      </c>
      <c r="C27" s="85"/>
      <c r="D27" s="8">
        <f>ROUNDUP((計算シート!E9*1.2/3)*計算シート!E10/10,0)</f>
        <v>0</v>
      </c>
      <c r="E27" s="2" t="s">
        <v>73</v>
      </c>
      <c r="F27" s="88" t="s">
        <v>65</v>
      </c>
      <c r="G27" s="88"/>
    </row>
    <row r="28" spans="2:7" ht="30" customHeight="1" x14ac:dyDescent="0.15">
      <c r="B28" s="84" t="s">
        <v>70</v>
      </c>
      <c r="C28" s="85"/>
      <c r="D28" s="8">
        <f>MAX(ROUNDDOWN(DATEDIF(計算シート!E15,計算シート!E16,"M")/6,0),0)</f>
        <v>0</v>
      </c>
      <c r="E28" s="2" t="s">
        <v>1</v>
      </c>
      <c r="F28" s="88" t="s">
        <v>74</v>
      </c>
      <c r="G28" s="88"/>
    </row>
    <row r="29" spans="2:7" ht="30" customHeight="1" x14ac:dyDescent="0.15">
      <c r="D29" s="24"/>
    </row>
    <row r="30" spans="2:7" ht="30" customHeight="1" x14ac:dyDescent="0.15">
      <c r="D30" s="24"/>
    </row>
    <row r="31" spans="2:7" ht="30" customHeight="1" x14ac:dyDescent="0.15">
      <c r="D31" s="24"/>
    </row>
    <row r="32" spans="2:7" ht="30" customHeight="1" x14ac:dyDescent="0.15">
      <c r="D32" s="24"/>
    </row>
    <row r="33" spans="4:4" ht="30" customHeight="1" x14ac:dyDescent="0.15">
      <c r="D33" s="24"/>
    </row>
    <row r="34" spans="4:4" ht="30" customHeight="1" x14ac:dyDescent="0.15">
      <c r="D34" s="24"/>
    </row>
  </sheetData>
  <sheetProtection algorithmName="SHA-512" hashValue="sCUs9m5QAzRLls2IhTu3OWnKLooHjyq+Urher/ojtp0SGxCznJs0JKmzz9BLCl5X++xVv9Adep23a2Lpdc1v3A==" saltValue="minmrR/SstgxyieV3/0szQ==" spinCount="100000" sheet="1" objects="1" scenarios="1"/>
  <mergeCells count="22">
    <mergeCell ref="F24:G24"/>
    <mergeCell ref="F25:G25"/>
    <mergeCell ref="B27:C27"/>
    <mergeCell ref="F27:G27"/>
    <mergeCell ref="B28:C28"/>
    <mergeCell ref="F28:G28"/>
    <mergeCell ref="F20:G20"/>
    <mergeCell ref="F21:G21"/>
    <mergeCell ref="F22:G22"/>
    <mergeCell ref="B23:C23"/>
    <mergeCell ref="F23:G23"/>
    <mergeCell ref="B17:C17"/>
    <mergeCell ref="F17:G17"/>
    <mergeCell ref="B18:C18"/>
    <mergeCell ref="F18:G18"/>
    <mergeCell ref="F19:G19"/>
    <mergeCell ref="B2:C2"/>
    <mergeCell ref="B3:B4"/>
    <mergeCell ref="B15:C15"/>
    <mergeCell ref="F15:G15"/>
    <mergeCell ref="B16:C16"/>
    <mergeCell ref="F16:G16"/>
  </mergeCells>
  <phoneticPr fontId="1"/>
  <pageMargins left="0.59055118110236227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計算シート</vt:lpstr>
      <vt:lpstr>諸元シート</vt:lpstr>
      <vt:lpstr>計算シート!Print_Area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2022-09-27T05:47:40Z</cp:lastPrinted>
  <dcterms:created xsi:type="dcterms:W3CDTF">2022-09-09T01:43:22Z</dcterms:created>
  <dcterms:modified xsi:type="dcterms:W3CDTF">2025-05-19T23:17:21Z</dcterms:modified>
</cp:coreProperties>
</file>